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<sst xmlns="http://schemas.openxmlformats.org/spreadsheetml/2006/main" count="235" uniqueCount="120">
  <si>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</si>
  <si>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</si>
  <si>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</si>
  <si>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</si>
  <si>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</si>
  <si>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</si>
  <si>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</si>
  <si>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</si>
  <si>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</si>
  <si>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</si>
  <si>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</si>
  <si>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</si>
  <si>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</si>
  <si>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</si>
  <si>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</si>
  <si>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</si>
  <si>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</si>
  <si>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</si>
  <si>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</si>
  <si>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</si>
  <si>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</si>
  <si>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</si>
  <si>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</si>
  <si>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</si>
  <si>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</si>
  <si>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</si>
  <si>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</si>
  <si>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</si>
  <si>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</si>
  <si>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</si>
  <si>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</si>
  <si>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</si>
  <si>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</si>
  <si>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</si>
  <si>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</si>
  <si>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</si>
  <si>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</si>
  <si>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</si>
  <si>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</si>
  <si>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</si>
  <si>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</si>
  <si>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</si>
  <si>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</si>
  <si>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</si>
  <si>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</si>
  <si>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</si>
  <si>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</si>
  <si>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</si>
  <si>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</si>
  <si>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</si>
  <si>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</si>
  <si>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</si>
  <si>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</si>
  <si>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</si>
  <si>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</si>
  <si>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</si>
  <si>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</si>
  <si>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</si>
  <si>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</si>
  <si>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</si>
  <si>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</si>
  <si>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</si>
  <si>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</si>
  <si>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</si>
  <si>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</si>
  <si>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</si>
  <si>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</si>
  <si>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</si>
  <si>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</si>
  <si>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</si>
  <si>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</si>
  <si>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</si>
  <si>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</si>
  <si>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</si>
  <si>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</si>
  <si>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</si>
  <si>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</si>
  <si>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</si>
  <si>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</si>
  <si>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</si>
  <si>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</si>
  <si>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</si>
  <si>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</si>
  <si>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</si>
  <si>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</si>
  <si>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</si>
  <si>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</si>
  <si>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</si>
  <si>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</si>
  <si>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</si>
  <si>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</si>
  <si>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</si>
  <si>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</si>
  <si>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</si>
  <si>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</si>
  <si>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</si>
  <si>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</si>
  <si>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</si>
  <si>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</si>
  <si>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</si>
  <si>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</si>
  <si>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</si>
  <si>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</si>
  <si>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</si>
  <si>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</si>
  <si>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越谷・松伏水道企業団</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</si>
  <si>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</si>
  <si>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</si>
  <si>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</si>
  <si>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</si>
  <si>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</si>
  <si>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</si>
  <si>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</si>
  <si>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</si>
  <si>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</si>
  <si>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</si>
  <si>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２８年度の経常収支比率は100％を大きく上回っており、収支は健全な水準にある。また、給水原価は類団平均値より低く、料金回収率も100％を超えており、経営に必要な経費を料金で賄うことができている状況であり、経営の健全性が確保されている。
・施設利用率は、水需要の減少と共に低下する傾向にあり、水道施設の更新の際にはダウンサイジングやスペックダウンを考慮し、さらなる水需要の減少に備えるべく計画的な対応を図っていく。
・有収率はこれまでの漏水対策の効果により、引き続き高水準を維持しており、効率的な水道事業が行えている。</t>
    <rPh sb="123" eb="125">
      <t>シセツ</t>
    </rPh>
    <rPh sb="125" eb="128">
      <t>リヨウリツ</t>
    </rPh>
    <rPh sb="130" eb="131">
      <t>ミズ</t>
    </rPh>
    <rPh sb="131" eb="133">
      <t>ジュヨウ</t>
    </rPh>
    <rPh sb="134" eb="136">
      <t>ゲンショウ</t>
    </rPh>
    <rPh sb="137" eb="138">
      <t>トモ</t>
    </rPh>
    <rPh sb="139" eb="141">
      <t>テイカ</t>
    </rPh>
    <rPh sb="143" eb="145">
      <t>ケイコウ</t>
    </rPh>
    <rPh sb="149" eb="151">
      <t>スイドウ</t>
    </rPh>
    <rPh sb="151" eb="153">
      <t>シセツ</t>
    </rPh>
    <rPh sb="154" eb="156">
      <t>コウシン</t>
    </rPh>
    <rPh sb="157" eb="158">
      <t>サイ</t>
    </rPh>
    <rPh sb="177" eb="179">
      <t>コウリョ</t>
    </rPh>
    <rPh sb="185" eb="186">
      <t>ミズ</t>
    </rPh>
    <rPh sb="186" eb="188">
      <t>ジュヨウ</t>
    </rPh>
    <rPh sb="189" eb="191">
      <t>ゲンショウ</t>
    </rPh>
    <rPh sb="192" eb="193">
      <t>ソナ</t>
    </rPh>
    <rPh sb="197" eb="200">
      <t>ケイカクテキ</t>
    </rPh>
    <rPh sb="201" eb="203">
      <t>タイオウ</t>
    </rPh>
    <rPh sb="204" eb="205">
      <t>ハカ</t>
    </rPh>
    <rPh sb="213" eb="214">
      <t>ユウ</t>
    </rPh>
    <rPh sb="214" eb="215">
      <t>シュウ</t>
    </rPh>
    <rPh sb="215" eb="216">
      <t>リツ</t>
    </rPh>
    <rPh sb="222" eb="224">
      <t>ロウスイ</t>
    </rPh>
    <rPh sb="224" eb="226">
      <t>タイサク</t>
    </rPh>
    <rPh sb="227" eb="229">
      <t>コウカ</t>
    </rPh>
    <rPh sb="233" eb="234">
      <t>ヒ</t>
    </rPh>
    <rPh sb="235" eb="236">
      <t>ツヅ</t>
    </rPh>
    <rPh sb="237" eb="240">
      <t>コウスイジュン</t>
    </rPh>
    <rPh sb="241" eb="243">
      <t>イジ</t>
    </rPh>
    <rPh sb="248" eb="251">
      <t>コウリツテキ</t>
    </rPh>
    <rPh sb="252" eb="254">
      <t>スイドウ</t>
    </rPh>
    <rPh sb="254" eb="256">
      <t>ジギョウ</t>
    </rPh>
    <rPh sb="257" eb="258">
      <t>オコナ</t>
    </rPh>
    <phoneticPr fontId="7"/>
  </si>
  <si>
    <t>　今後も水需要の減少が見込まれるが、水道は社会生活と経済活動に欠かすことのできないライフラインであることから、災害に強い「強靭」な施設により、「安全」で良質な水を「持続」して送り続けられるよう、より効率的な水道事業経営に努めていく。</t>
    <rPh sb="1" eb="3">
      <t>コンゴ</t>
    </rPh>
    <rPh sb="4" eb="5">
      <t>ミズ</t>
    </rPh>
    <rPh sb="5" eb="7">
      <t>ジュヨウ</t>
    </rPh>
    <rPh sb="8" eb="10">
      <t>ゲンショウ</t>
    </rPh>
    <rPh sb="11" eb="13">
      <t>ミコ</t>
    </rPh>
    <rPh sb="18" eb="20">
      <t>スイドウ</t>
    </rPh>
    <rPh sb="21" eb="23">
      <t>シャカイ</t>
    </rPh>
    <rPh sb="23" eb="25">
      <t>セイカツ</t>
    </rPh>
    <rPh sb="26" eb="28">
      <t>ケイザイ</t>
    </rPh>
    <rPh sb="28" eb="30">
      <t>カツドウ</t>
    </rPh>
    <rPh sb="31" eb="32">
      <t>カ</t>
    </rPh>
    <rPh sb="55" eb="57">
      <t>サイガイ</t>
    </rPh>
    <rPh sb="58" eb="59">
      <t>ツヨ</t>
    </rPh>
    <rPh sb="61" eb="63">
      <t>キョウジン</t>
    </rPh>
    <rPh sb="65" eb="67">
      <t>シセツ</t>
    </rPh>
    <rPh sb="72" eb="74">
      <t>アンゼン</t>
    </rPh>
    <rPh sb="76" eb="78">
      <t>リョウシツ</t>
    </rPh>
    <rPh sb="79" eb="80">
      <t>ミズ</t>
    </rPh>
    <rPh sb="82" eb="84">
      <t>ジゾク</t>
    </rPh>
    <rPh sb="87" eb="88">
      <t>オク</t>
    </rPh>
    <rPh sb="89" eb="90">
      <t>ツヅ</t>
    </rPh>
    <rPh sb="99" eb="102">
      <t>コウリツテキ</t>
    </rPh>
    <rPh sb="103" eb="105">
      <t>スイドウ</t>
    </rPh>
    <rPh sb="105" eb="107">
      <t>ジギョウ</t>
    </rPh>
    <rPh sb="107" eb="109">
      <t>ケイエイ</t>
    </rPh>
    <rPh sb="110" eb="111">
      <t>ツト</t>
    </rPh>
    <phoneticPr fontId="7"/>
  </si>
  <si>
    <t>　管路経年化率は徐々に上昇しているが、類似団体と比較すると経年化は進んでいない状況である。
　今後もアセットマネジメント手法による資産の適切な管理と計画的な施設の更新により、強靭な水道の構築を進めていく。</t>
    <rPh sb="1" eb="3">
      <t>カンロ</t>
    </rPh>
    <rPh sb="3" eb="5">
      <t>ケイネン</t>
    </rPh>
    <rPh sb="5" eb="6">
      <t>カ</t>
    </rPh>
    <rPh sb="19" eb="21">
      <t>ルイジ</t>
    </rPh>
    <rPh sb="21" eb="23">
      <t>ダンタイ</t>
    </rPh>
    <rPh sb="24" eb="26">
      <t>ヒカク</t>
    </rPh>
    <rPh sb="29" eb="32">
      <t>ケイネンカ</t>
    </rPh>
    <rPh sb="33" eb="34">
      <t>スス</t>
    </rPh>
    <rPh sb="39" eb="41">
      <t>ジョウキョウ</t>
    </rPh>
    <rPh sb="47" eb="49">
      <t>コンゴ</t>
    </rPh>
    <rPh sb="60" eb="62">
      <t>シュホウ</t>
    </rPh>
    <rPh sb="65" eb="67">
      <t>シサン</t>
    </rPh>
    <rPh sb="68" eb="70">
      <t>テキセツ</t>
    </rPh>
    <rPh sb="71" eb="73">
      <t>カンリ</t>
    </rPh>
    <rPh sb="74" eb="77">
      <t>ケイカクテキ</t>
    </rPh>
    <rPh sb="78" eb="80">
      <t>シセツ</t>
    </rPh>
    <rPh sb="81" eb="83">
      <t>コウシン</t>
    </rPh>
    <rPh sb="87" eb="89">
      <t>キョウジン</t>
    </rPh>
    <rPh sb="90" eb="92">
      <t>スイドウ</t>
    </rPh>
    <rPh sb="93" eb="95">
      <t>コウチク</t>
    </rPh>
    <rPh sb="96" eb="97">
      <t>スス</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</si>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</sst>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0.62</c:v>
                </c:pt>
                <c:pt idx="1">
                  <c:v>0.43</c:v>
                </c:pt>
                <c:pt idx="2">
                  <c:v>0.75</c:v>
                </c:pt>
                <c:pt idx="3">
                  <c:v>0.79</c:v>
                </c:pt>
                <c:pt idx="4">
                  <c:v>0.71</c:v>
                </c:pt>
              </c:numCache>
            </c:numRef>
          </c:val>
        </c:ser>
        <c:dLbls>
          <c:showLegendKey val="0"/>
          <c:showVal val="0"/>
          <c:showCatName val="0"/>
          <c:showSerName val="0"/>
          <c:showPercent val="0"/>
          <c:showBubbleSize val="0"/>
        </c:dLbls>
        <c:gapWidth val="150"/>
        <c:axId val="124437248"/>
        <c:axId val="1244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124437248"/>
        <c:axId val="124443648"/>
      </c:lineChart>
      <c:dateAx>
        <c:axId val="124437248"/>
        <c:scaling>
          <c:orientation val="minMax"/>
        </c:scaling>
        <c:delete val="1"/>
        <c:axPos val="b"/>
        <c:numFmt formatCode="ge" sourceLinked="1"/>
        <c:majorTickMark val="none"/>
        <c:minorTickMark val="none"/>
        <c:tickLblPos val="none"/>
        <c:crossAx val="124443648"/>
        <c:crosses val="autoZero"/>
        <c:auto val="1"/>
        <c:lblOffset val="100"/>
        <c:baseTimeUnit val="years"/>
      </c:dateAx>
      <c:valAx>
        <c:axId val="1244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69.180000000000007</c:v>
                </c:pt>
                <c:pt idx="1">
                  <c:v>68.73</c:v>
                </c:pt>
                <c:pt idx="2">
                  <c:v>67.599999999999994</c:v>
                </c:pt>
                <c:pt idx="3">
                  <c:v>67.78</c:v>
                </c:pt>
                <c:pt idx="4">
                  <c:v>67.510000000000005</c:v>
                </c:pt>
              </c:numCache>
            </c:numRef>
          </c:val>
        </c:ser>
        <c:dLbls>
          <c:showLegendKey val="0"/>
          <c:showVal val="0"/>
          <c:showCatName val="0"/>
          <c:showSerName val="0"/>
          <c:showPercent val="0"/>
          <c:showBubbleSize val="0"/>
        </c:dLbls>
        <c:gapWidth val="150"/>
        <c:axId val="124155776"/>
        <c:axId val="1241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124155776"/>
        <c:axId val="124166144"/>
      </c:lineChart>
      <c:dateAx>
        <c:axId val="124155776"/>
        <c:scaling>
          <c:orientation val="minMax"/>
        </c:scaling>
        <c:delete val="1"/>
        <c:axPos val="b"/>
        <c:numFmt formatCode="ge" sourceLinked="1"/>
        <c:majorTickMark val="none"/>
        <c:minorTickMark val="none"/>
        <c:tickLblPos val="none"/>
        <c:crossAx val="124166144"/>
        <c:crosses val="autoZero"/>
        <c:auto val="1"/>
        <c:lblOffset val="100"/>
        <c:baseTimeUnit val="years"/>
      </c:dateAx>
      <c:valAx>
        <c:axId val="1241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95.76</c:v>
                </c:pt>
                <c:pt idx="1">
                  <c:v>96.34</c:v>
                </c:pt>
                <c:pt idx="2">
                  <c:v>96.65</c:v>
                </c:pt>
                <c:pt idx="3">
                  <c:v>96.82</c:v>
                </c:pt>
                <c:pt idx="4">
                  <c:v>97.31</c:v>
                </c:pt>
              </c:numCache>
            </c:numRef>
          </c:val>
        </c:ser>
        <c:dLbls>
          <c:showLegendKey val="0"/>
          <c:showVal val="0"/>
          <c:showCatName val="0"/>
          <c:showSerName val="0"/>
          <c:showPercent val="0"/>
          <c:showBubbleSize val="0"/>
        </c:dLbls>
        <c:gapWidth val="150"/>
        <c:axId val="124179968"/>
        <c:axId val="1241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124179968"/>
        <c:axId val="124181888"/>
      </c:lineChart>
      <c:dateAx>
        <c:axId val="124179968"/>
        <c:scaling>
          <c:orientation val="minMax"/>
        </c:scaling>
        <c:delete val="1"/>
        <c:axPos val="b"/>
        <c:numFmt formatCode="ge" sourceLinked="1"/>
        <c:majorTickMark val="none"/>
        <c:minorTickMark val="none"/>
        <c:tickLblPos val="none"/>
        <c:crossAx val="124181888"/>
        <c:crosses val="autoZero"/>
        <c:auto val="1"/>
        <c:lblOffset val="100"/>
        <c:baseTimeUnit val="years"/>
      </c:dateAx>
      <c:valAx>
        <c:axId val="1241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110.72</c:v>
                </c:pt>
                <c:pt idx="1">
                  <c:v>112.06</c:v>
                </c:pt>
                <c:pt idx="2">
                  <c:v>115.6</c:v>
                </c:pt>
                <c:pt idx="3">
                  <c:v>118.14</c:v>
                </c:pt>
                <c:pt idx="4">
                  <c:v>120.75</c:v>
                </c:pt>
              </c:numCache>
            </c:numRef>
          </c:val>
        </c:ser>
        <c:dLbls>
          <c:showLegendKey val="0"/>
          <c:showVal val="0"/>
          <c:showCatName val="0"/>
          <c:showSerName val="0"/>
          <c:showPercent val="0"/>
          <c:showBubbleSize val="0"/>
        </c:dLbls>
        <c:gapWidth val="150"/>
        <c:axId val="123753216"/>
        <c:axId val="1237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123753216"/>
        <c:axId val="123755136"/>
      </c:lineChart>
      <c:dateAx>
        <c:axId val="123753216"/>
        <c:scaling>
          <c:orientation val="minMax"/>
        </c:scaling>
        <c:delete val="1"/>
        <c:axPos val="b"/>
        <c:numFmt formatCode="ge" sourceLinked="1"/>
        <c:majorTickMark val="none"/>
        <c:minorTickMark val="none"/>
        <c:tickLblPos val="none"/>
        <c:crossAx val="123755136"/>
        <c:crosses val="autoZero"/>
        <c:auto val="1"/>
        <c:lblOffset val="100"/>
        <c:baseTimeUnit val="years"/>
      </c:dateAx>
      <c:valAx>
        <c:axId val="12375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38.130000000000003</c:v>
                </c:pt>
                <c:pt idx="1">
                  <c:v>39.39</c:v>
                </c:pt>
                <c:pt idx="2">
                  <c:v>40.56</c:v>
                </c:pt>
                <c:pt idx="3">
                  <c:v>42.13</c:v>
                </c:pt>
                <c:pt idx="4">
                  <c:v>43.51</c:v>
                </c:pt>
              </c:numCache>
            </c:numRef>
          </c:val>
        </c:ser>
        <c:dLbls>
          <c:showLegendKey val="0"/>
          <c:showVal val="0"/>
          <c:showCatName val="0"/>
          <c:showSerName val="0"/>
          <c:showPercent val="0"/>
          <c:showBubbleSize val="0"/>
        </c:dLbls>
        <c:gapWidth val="150"/>
        <c:axId val="123769216"/>
        <c:axId val="1237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123769216"/>
        <c:axId val="123771136"/>
      </c:lineChart>
      <c:dateAx>
        <c:axId val="123769216"/>
        <c:scaling>
          <c:orientation val="minMax"/>
        </c:scaling>
        <c:delete val="1"/>
        <c:axPos val="b"/>
        <c:numFmt formatCode="ge" sourceLinked="1"/>
        <c:majorTickMark val="none"/>
        <c:minorTickMark val="none"/>
        <c:tickLblPos val="none"/>
        <c:crossAx val="123771136"/>
        <c:crosses val="autoZero"/>
        <c:auto val="1"/>
        <c:lblOffset val="100"/>
        <c:baseTimeUnit val="years"/>
      </c:dateAx>
      <c:valAx>
        <c:axId val="1237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2.85</c:v>
                </c:pt>
                <c:pt idx="1">
                  <c:v>4.2300000000000004</c:v>
                </c:pt>
                <c:pt idx="2">
                  <c:v>4.3899999999999997</c:v>
                </c:pt>
                <c:pt idx="3">
                  <c:v>5.28</c:v>
                </c:pt>
                <c:pt idx="4">
                  <c:v>7.4</c:v>
                </c:pt>
              </c:numCache>
            </c:numRef>
          </c:val>
        </c:ser>
        <c:dLbls>
          <c:showLegendKey val="0"/>
          <c:showVal val="0"/>
          <c:showCatName val="0"/>
          <c:showSerName val="0"/>
          <c:showPercent val="0"/>
          <c:showBubbleSize val="0"/>
        </c:dLbls>
        <c:gapWidth val="150"/>
        <c:axId val="123790848"/>
        <c:axId val="1237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123790848"/>
        <c:axId val="123792768"/>
      </c:lineChart>
      <c:dateAx>
        <c:axId val="123790848"/>
        <c:scaling>
          <c:orientation val="minMax"/>
        </c:scaling>
        <c:delete val="1"/>
        <c:axPos val="b"/>
        <c:numFmt formatCode="ge" sourceLinked="1"/>
        <c:majorTickMark val="none"/>
        <c:minorTickMark val="none"/>
        <c:tickLblPos val="none"/>
        <c:crossAx val="123792768"/>
        <c:crosses val="autoZero"/>
        <c:auto val="1"/>
        <c:lblOffset val="100"/>
        <c:baseTimeUnit val="years"/>
      </c:dateAx>
      <c:valAx>
        <c:axId val="1237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823232"/>
        <c:axId val="1238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123823232"/>
        <c:axId val="123825152"/>
      </c:lineChart>
      <c:dateAx>
        <c:axId val="123823232"/>
        <c:scaling>
          <c:orientation val="minMax"/>
        </c:scaling>
        <c:delete val="1"/>
        <c:axPos val="b"/>
        <c:numFmt formatCode="ge" sourceLinked="1"/>
        <c:majorTickMark val="none"/>
        <c:minorTickMark val="none"/>
        <c:tickLblPos val="none"/>
        <c:crossAx val="123825152"/>
        <c:crosses val="autoZero"/>
        <c:auto val="1"/>
        <c:lblOffset val="100"/>
        <c:baseTimeUnit val="years"/>
      </c:dateAx>
      <c:valAx>
        <c:axId val="12382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8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1434.36</c:v>
                </c:pt>
                <c:pt idx="1">
                  <c:v>1325.76</c:v>
                </c:pt>
                <c:pt idx="2">
                  <c:v>293</c:v>
                </c:pt>
                <c:pt idx="3">
                  <c:v>411.27</c:v>
                </c:pt>
                <c:pt idx="4">
                  <c:v>438.9</c:v>
                </c:pt>
              </c:numCache>
            </c:numRef>
          </c:val>
        </c:ser>
        <c:dLbls>
          <c:showLegendKey val="0"/>
          <c:showVal val="0"/>
          <c:showCatName val="0"/>
          <c:showSerName val="0"/>
          <c:showPercent val="0"/>
          <c:showBubbleSize val="0"/>
        </c:dLbls>
        <c:gapWidth val="150"/>
        <c:axId val="123860096"/>
        <c:axId val="1238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123860096"/>
        <c:axId val="123862016"/>
      </c:lineChart>
      <c:dateAx>
        <c:axId val="123860096"/>
        <c:scaling>
          <c:orientation val="minMax"/>
        </c:scaling>
        <c:delete val="1"/>
        <c:axPos val="b"/>
        <c:numFmt formatCode="ge" sourceLinked="1"/>
        <c:majorTickMark val="none"/>
        <c:minorTickMark val="none"/>
        <c:tickLblPos val="none"/>
        <c:crossAx val="123862016"/>
        <c:crosses val="autoZero"/>
        <c:auto val="1"/>
        <c:lblOffset val="100"/>
        <c:baseTimeUnit val="years"/>
      </c:dateAx>
      <c:valAx>
        <c:axId val="12386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8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283.14999999999998</c:v>
                </c:pt>
                <c:pt idx="1">
                  <c:v>271.97000000000003</c:v>
                </c:pt>
                <c:pt idx="2">
                  <c:v>261.27999999999997</c:v>
                </c:pt>
                <c:pt idx="3">
                  <c:v>241.08</c:v>
                </c:pt>
                <c:pt idx="4">
                  <c:v>223.53</c:v>
                </c:pt>
              </c:numCache>
            </c:numRef>
          </c:val>
        </c:ser>
        <c:dLbls>
          <c:showLegendKey val="0"/>
          <c:showVal val="0"/>
          <c:showCatName val="0"/>
          <c:showSerName val="0"/>
          <c:showPercent val="0"/>
          <c:showBubbleSize val="0"/>
        </c:dLbls>
        <c:gapWidth val="150"/>
        <c:axId val="123874304"/>
        <c:axId val="1238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123874304"/>
        <c:axId val="123896960"/>
      </c:lineChart>
      <c:dateAx>
        <c:axId val="123874304"/>
        <c:scaling>
          <c:orientation val="minMax"/>
        </c:scaling>
        <c:delete val="1"/>
        <c:axPos val="b"/>
        <c:numFmt formatCode="ge" sourceLinked="1"/>
        <c:majorTickMark val="none"/>
        <c:minorTickMark val="none"/>
        <c:tickLblPos val="none"/>
        <c:crossAx val="123896960"/>
        <c:crosses val="autoZero"/>
        <c:auto val="1"/>
        <c:lblOffset val="100"/>
        <c:baseTimeUnit val="years"/>
      </c:dateAx>
      <c:valAx>
        <c:axId val="12389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8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105.01</c:v>
                </c:pt>
                <c:pt idx="1">
                  <c:v>106.93</c:v>
                </c:pt>
                <c:pt idx="2">
                  <c:v>112.13</c:v>
                </c:pt>
                <c:pt idx="3">
                  <c:v>115.12</c:v>
                </c:pt>
                <c:pt idx="4">
                  <c:v>118.07</c:v>
                </c:pt>
              </c:numCache>
            </c:numRef>
          </c:val>
        </c:ser>
        <c:dLbls>
          <c:showLegendKey val="0"/>
          <c:showVal val="0"/>
          <c:showCatName val="0"/>
          <c:showSerName val="0"/>
          <c:showPercent val="0"/>
          <c:showBubbleSize val="0"/>
        </c:dLbls>
        <c:gapWidth val="150"/>
        <c:axId val="124078336"/>
        <c:axId val="1240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124078336"/>
        <c:axId val="124084608"/>
      </c:lineChart>
      <c:dateAx>
        <c:axId val="124078336"/>
        <c:scaling>
          <c:orientation val="minMax"/>
        </c:scaling>
        <c:delete val="1"/>
        <c:axPos val="b"/>
        <c:numFmt formatCode="ge" sourceLinked="1"/>
        <c:majorTickMark val="none"/>
        <c:minorTickMark val="none"/>
        <c:tickLblPos val="none"/>
        <c:crossAx val="124084608"/>
        <c:crosses val="autoZero"/>
        <c:auto val="1"/>
        <c:lblOffset val="100"/>
        <c:baseTimeUnit val="years"/>
      </c:dateAx>
      <c:valAx>
        <c:axId val="1240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168.15</c:v>
                </c:pt>
                <c:pt idx="1">
                  <c:v>164.28</c:v>
                </c:pt>
                <c:pt idx="2">
                  <c:v>155.88</c:v>
                </c:pt>
                <c:pt idx="3">
                  <c:v>151.91999999999999</c:v>
                </c:pt>
                <c:pt idx="4">
                  <c:v>147.51</c:v>
                </c:pt>
              </c:numCache>
            </c:numRef>
          </c:val>
        </c:ser>
        <c:dLbls>
          <c:showLegendKey val="0"/>
          <c:showVal val="0"/>
          <c:showCatName val="0"/>
          <c:showSerName val="0"/>
          <c:showPercent val="0"/>
          <c:showBubbleSize val="0"/>
        </c:dLbls>
        <c:gapWidth val="150"/>
        <c:axId val="124103296"/>
        <c:axId val="1241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124103296"/>
        <c:axId val="124117760"/>
      </c:lineChart>
      <c:dateAx>
        <c:axId val="124103296"/>
        <c:scaling>
          <c:orientation val="minMax"/>
        </c:scaling>
        <c:delete val="1"/>
        <c:axPos val="b"/>
        <c:numFmt formatCode="ge" sourceLinked="1"/>
        <c:majorTickMark val="none"/>
        <c:minorTickMark val="none"/>
        <c:tickLblPos val="none"/>
        <c:crossAx val="124117760"/>
        <c:crosses val="autoZero"/>
        <c:auto val="1"/>
        <c:lblOffset val="100"/>
        <c:baseTimeUnit val="years"/>
      </c:dateAx>
      <c:valAx>
        <c:axId val="1241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6" zoomScale="80" zoomScaleNormal="8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埼玉県　越谷・松伏水道企業団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76.28</v>
      </c>
      <c r="J10" s="52"/>
      <c r="K10" s="52"/>
      <c r="L10" s="52"/>
      <c r="M10" s="52"/>
      <c r="N10" s="52"/>
      <c r="O10" s="64"/>
      <c r="P10" s="53">
        <f>データ!$P$6</f>
        <v>99.99</v>
      </c>
      <c r="Q10" s="53"/>
      <c r="R10" s="53"/>
      <c r="S10" s="53"/>
      <c r="T10" s="53"/>
      <c r="U10" s="53"/>
      <c r="V10" s="53"/>
      <c r="W10" s="61">
        <f>データ!$Q$6</f>
        <v>2754</v>
      </c>
      <c r="X10" s="61"/>
      <c r="Y10" s="61"/>
      <c r="Z10" s="61"/>
      <c r="AA10" s="61"/>
      <c r="AB10" s="61"/>
      <c r="AC10" s="61"/>
      <c r="AD10" s="2"/>
      <c r="AE10" s="2"/>
      <c r="AF10" s="2"/>
      <c r="AG10" s="2"/>
      <c r="AH10" s="5"/>
      <c r="AI10" s="5"/>
      <c r="AJ10" s="5"/>
      <c r="AK10" s="5"/>
      <c r="AL10" s="61">
        <f>データ!$U$6</f>
        <v>369625</v>
      </c>
      <c r="AM10" s="61"/>
      <c r="AN10" s="61"/>
      <c r="AO10" s="61"/>
      <c r="AP10" s="61"/>
      <c r="AQ10" s="61"/>
      <c r="AR10" s="61"/>
      <c r="AS10" s="61"/>
      <c r="AT10" s="51">
        <f>データ!$V$6</f>
        <v>76.44</v>
      </c>
      <c r="AU10" s="52"/>
      <c r="AV10" s="52"/>
      <c r="AW10" s="52"/>
      <c r="AX10" s="52"/>
      <c r="AY10" s="52"/>
      <c r="AZ10" s="52"/>
      <c r="BA10" s="52"/>
      <c r="BB10" s="53">
        <f>データ!$W$6</f>
        <v>4835.49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7" t="s">
        <v>26</v>
      </c>
      <c r="D34" s="87"/>
      <c r="E34" s="87"/>
      <c r="F34" s="87"/>
      <c r="G34" s="87"/>
      <c r="H34" s="87"/>
      <c r="I34" s="87"/>
      <c r="J34" s="87"/>
      <c r="K34" s="87"/>
      <c r="L34" s="87"/>
      <c r="M34" s="87"/>
      <c r="N34" s="87"/>
      <c r="O34" s="87"/>
      <c r="P34" s="87"/>
      <c r="Q34" s="20"/>
      <c r="R34" s="87" t="s">
        <v>27</v>
      </c>
      <c r="S34" s="87"/>
      <c r="T34" s="87"/>
      <c r="U34" s="87"/>
      <c r="V34" s="87"/>
      <c r="W34" s="87"/>
      <c r="X34" s="87"/>
      <c r="Y34" s="87"/>
      <c r="Z34" s="87"/>
      <c r="AA34" s="87"/>
      <c r="AB34" s="87"/>
      <c r="AC34" s="87"/>
      <c r="AD34" s="87"/>
      <c r="AE34" s="87"/>
      <c r="AF34" s="20"/>
      <c r="AG34" s="87" t="s">
        <v>28</v>
      </c>
      <c r="AH34" s="87"/>
      <c r="AI34" s="87"/>
      <c r="AJ34" s="87"/>
      <c r="AK34" s="87"/>
      <c r="AL34" s="87"/>
      <c r="AM34" s="87"/>
      <c r="AN34" s="87"/>
      <c r="AO34" s="87"/>
      <c r="AP34" s="87"/>
      <c r="AQ34" s="87"/>
      <c r="AR34" s="87"/>
      <c r="AS34" s="87"/>
      <c r="AT34" s="87"/>
      <c r="AU34" s="20"/>
      <c r="AV34" s="87" t="s">
        <v>29</v>
      </c>
      <c r="AW34" s="87"/>
      <c r="AX34" s="87"/>
      <c r="AY34" s="87"/>
      <c r="AZ34" s="87"/>
      <c r="BA34" s="87"/>
      <c r="BB34" s="87"/>
      <c r="BC34" s="87"/>
      <c r="BD34" s="87"/>
      <c r="BE34" s="87"/>
      <c r="BF34" s="87"/>
      <c r="BG34" s="87"/>
      <c r="BH34" s="87"/>
      <c r="BI34" s="87"/>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7"/>
      <c r="D35" s="87"/>
      <c r="E35" s="87"/>
      <c r="F35" s="87"/>
      <c r="G35" s="87"/>
      <c r="H35" s="87"/>
      <c r="I35" s="87"/>
      <c r="J35" s="87"/>
      <c r="K35" s="87"/>
      <c r="L35" s="87"/>
      <c r="M35" s="87"/>
      <c r="N35" s="87"/>
      <c r="O35" s="87"/>
      <c r="P35" s="87"/>
      <c r="Q35" s="20"/>
      <c r="R35" s="87"/>
      <c r="S35" s="87"/>
      <c r="T35" s="87"/>
      <c r="U35" s="87"/>
      <c r="V35" s="87"/>
      <c r="W35" s="87"/>
      <c r="X35" s="87"/>
      <c r="Y35" s="87"/>
      <c r="Z35" s="87"/>
      <c r="AA35" s="87"/>
      <c r="AB35" s="87"/>
      <c r="AC35" s="87"/>
      <c r="AD35" s="87"/>
      <c r="AE35" s="87"/>
      <c r="AF35" s="20"/>
      <c r="AG35" s="87"/>
      <c r="AH35" s="87"/>
      <c r="AI35" s="87"/>
      <c r="AJ35" s="87"/>
      <c r="AK35" s="87"/>
      <c r="AL35" s="87"/>
      <c r="AM35" s="87"/>
      <c r="AN35" s="87"/>
      <c r="AO35" s="87"/>
      <c r="AP35" s="87"/>
      <c r="AQ35" s="87"/>
      <c r="AR35" s="87"/>
      <c r="AS35" s="87"/>
      <c r="AT35" s="87"/>
      <c r="AU35" s="20"/>
      <c r="AV35" s="87"/>
      <c r="AW35" s="87"/>
      <c r="AX35" s="87"/>
      <c r="AY35" s="87"/>
      <c r="AZ35" s="87"/>
      <c r="BA35" s="87"/>
      <c r="BB35" s="87"/>
      <c r="BC35" s="87"/>
      <c r="BD35" s="87"/>
      <c r="BE35" s="87"/>
      <c r="BF35" s="87"/>
      <c r="BG35" s="87"/>
      <c r="BH35" s="87"/>
      <c r="BI35" s="87"/>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5"/>
      <c r="BN44" s="85"/>
      <c r="BO44" s="85"/>
      <c r="BP44" s="85"/>
      <c r="BQ44" s="85"/>
      <c r="BR44" s="85"/>
      <c r="BS44" s="85"/>
      <c r="BT44" s="85"/>
      <c r="BU44" s="85"/>
      <c r="BV44" s="85"/>
      <c r="BW44" s="85"/>
      <c r="BX44" s="85"/>
      <c r="BY44" s="85"/>
      <c r="BZ44" s="86"/>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7" t="s">
        <v>31</v>
      </c>
      <c r="D56" s="87"/>
      <c r="E56" s="87"/>
      <c r="F56" s="87"/>
      <c r="G56" s="87"/>
      <c r="H56" s="87"/>
      <c r="I56" s="87"/>
      <c r="J56" s="87"/>
      <c r="K56" s="87"/>
      <c r="L56" s="87"/>
      <c r="M56" s="87"/>
      <c r="N56" s="87"/>
      <c r="O56" s="87"/>
      <c r="P56" s="87"/>
      <c r="Q56" s="20"/>
      <c r="R56" s="87" t="s">
        <v>32</v>
      </c>
      <c r="S56" s="87"/>
      <c r="T56" s="87"/>
      <c r="U56" s="87"/>
      <c r="V56" s="87"/>
      <c r="W56" s="87"/>
      <c r="X56" s="87"/>
      <c r="Y56" s="87"/>
      <c r="Z56" s="87"/>
      <c r="AA56" s="87"/>
      <c r="AB56" s="87"/>
      <c r="AC56" s="87"/>
      <c r="AD56" s="87"/>
      <c r="AE56" s="87"/>
      <c r="AF56" s="20"/>
      <c r="AG56" s="87" t="s">
        <v>33</v>
      </c>
      <c r="AH56" s="87"/>
      <c r="AI56" s="87"/>
      <c r="AJ56" s="87"/>
      <c r="AK56" s="87"/>
      <c r="AL56" s="87"/>
      <c r="AM56" s="87"/>
      <c r="AN56" s="87"/>
      <c r="AO56" s="87"/>
      <c r="AP56" s="87"/>
      <c r="AQ56" s="87"/>
      <c r="AR56" s="87"/>
      <c r="AS56" s="87"/>
      <c r="AT56" s="87"/>
      <c r="AU56" s="20"/>
      <c r="AV56" s="87" t="s">
        <v>34</v>
      </c>
      <c r="AW56" s="87"/>
      <c r="AX56" s="87"/>
      <c r="AY56" s="87"/>
      <c r="AZ56" s="87"/>
      <c r="BA56" s="87"/>
      <c r="BB56" s="87"/>
      <c r="BC56" s="87"/>
      <c r="BD56" s="87"/>
      <c r="BE56" s="87"/>
      <c r="BF56" s="87"/>
      <c r="BG56" s="87"/>
      <c r="BH56" s="87"/>
      <c r="BI56" s="87"/>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7"/>
      <c r="D57" s="87"/>
      <c r="E57" s="87"/>
      <c r="F57" s="87"/>
      <c r="G57" s="87"/>
      <c r="H57" s="87"/>
      <c r="I57" s="87"/>
      <c r="J57" s="87"/>
      <c r="K57" s="87"/>
      <c r="L57" s="87"/>
      <c r="M57" s="87"/>
      <c r="N57" s="87"/>
      <c r="O57" s="87"/>
      <c r="P57" s="87"/>
      <c r="Q57" s="20"/>
      <c r="R57" s="87"/>
      <c r="S57" s="87"/>
      <c r="T57" s="87"/>
      <c r="U57" s="87"/>
      <c r="V57" s="87"/>
      <c r="W57" s="87"/>
      <c r="X57" s="87"/>
      <c r="Y57" s="87"/>
      <c r="Z57" s="87"/>
      <c r="AA57" s="87"/>
      <c r="AB57" s="87"/>
      <c r="AC57" s="87"/>
      <c r="AD57" s="87"/>
      <c r="AE57" s="87"/>
      <c r="AF57" s="20"/>
      <c r="AG57" s="87"/>
      <c r="AH57" s="87"/>
      <c r="AI57" s="87"/>
      <c r="AJ57" s="87"/>
      <c r="AK57" s="87"/>
      <c r="AL57" s="87"/>
      <c r="AM57" s="87"/>
      <c r="AN57" s="87"/>
      <c r="AO57" s="87"/>
      <c r="AP57" s="87"/>
      <c r="AQ57" s="87"/>
      <c r="AR57" s="87"/>
      <c r="AS57" s="87"/>
      <c r="AT57" s="87"/>
      <c r="AU57" s="20"/>
      <c r="AV57" s="87"/>
      <c r="AW57" s="87"/>
      <c r="AX57" s="87"/>
      <c r="AY57" s="87"/>
      <c r="AZ57" s="87"/>
      <c r="BA57" s="87"/>
      <c r="BB57" s="87"/>
      <c r="BC57" s="87"/>
      <c r="BD57" s="87"/>
      <c r="BE57" s="87"/>
      <c r="BF57" s="87"/>
      <c r="BG57" s="87"/>
      <c r="BH57" s="87"/>
      <c r="BI57" s="87"/>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7" t="s">
        <v>37</v>
      </c>
      <c r="D79" s="87"/>
      <c r="E79" s="87"/>
      <c r="F79" s="87"/>
      <c r="G79" s="87"/>
      <c r="H79" s="87"/>
      <c r="I79" s="87"/>
      <c r="J79" s="87"/>
      <c r="K79" s="87"/>
      <c r="L79" s="87"/>
      <c r="M79" s="87"/>
      <c r="N79" s="87"/>
      <c r="O79" s="87"/>
      <c r="P79" s="87"/>
      <c r="Q79" s="87"/>
      <c r="R79" s="87"/>
      <c r="S79" s="87"/>
      <c r="T79" s="87"/>
      <c r="U79" s="20"/>
      <c r="V79" s="20"/>
      <c r="W79" s="87" t="s">
        <v>38</v>
      </c>
      <c r="X79" s="87"/>
      <c r="Y79" s="87"/>
      <c r="Z79" s="87"/>
      <c r="AA79" s="87"/>
      <c r="AB79" s="87"/>
      <c r="AC79" s="87"/>
      <c r="AD79" s="87"/>
      <c r="AE79" s="87"/>
      <c r="AF79" s="87"/>
      <c r="AG79" s="87"/>
      <c r="AH79" s="87"/>
      <c r="AI79" s="87"/>
      <c r="AJ79" s="87"/>
      <c r="AK79" s="87"/>
      <c r="AL79" s="87"/>
      <c r="AM79" s="87"/>
      <c r="AN79" s="87"/>
      <c r="AO79" s="20"/>
      <c r="AP79" s="20"/>
      <c r="AQ79" s="87" t="s">
        <v>39</v>
      </c>
      <c r="AR79" s="87"/>
      <c r="AS79" s="87"/>
      <c r="AT79" s="87"/>
      <c r="AU79" s="87"/>
      <c r="AV79" s="87"/>
      <c r="AW79" s="87"/>
      <c r="AX79" s="87"/>
      <c r="AY79" s="87"/>
      <c r="AZ79" s="87"/>
      <c r="BA79" s="87"/>
      <c r="BB79" s="87"/>
      <c r="BC79" s="87"/>
      <c r="BD79" s="87"/>
      <c r="BE79" s="87"/>
      <c r="BF79" s="87"/>
      <c r="BG79" s="87"/>
      <c r="BH79" s="87"/>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7"/>
      <c r="D80" s="87"/>
      <c r="E80" s="87"/>
      <c r="F80" s="87"/>
      <c r="G80" s="87"/>
      <c r="H80" s="87"/>
      <c r="I80" s="87"/>
      <c r="J80" s="87"/>
      <c r="K80" s="87"/>
      <c r="L80" s="87"/>
      <c r="M80" s="87"/>
      <c r="N80" s="87"/>
      <c r="O80" s="87"/>
      <c r="P80" s="87"/>
      <c r="Q80" s="87"/>
      <c r="R80" s="87"/>
      <c r="S80" s="87"/>
      <c r="T80" s="87"/>
      <c r="U80" s="20"/>
      <c r="V80" s="20"/>
      <c r="W80" s="87"/>
      <c r="X80" s="87"/>
      <c r="Y80" s="87"/>
      <c r="Z80" s="87"/>
      <c r="AA80" s="87"/>
      <c r="AB80" s="87"/>
      <c r="AC80" s="87"/>
      <c r="AD80" s="87"/>
      <c r="AE80" s="87"/>
      <c r="AF80" s="87"/>
      <c r="AG80" s="87"/>
      <c r="AH80" s="87"/>
      <c r="AI80" s="87"/>
      <c r="AJ80" s="87"/>
      <c r="AK80" s="87"/>
      <c r="AL80" s="87"/>
      <c r="AM80" s="87"/>
      <c r="AN80" s="87"/>
      <c r="AO80" s="20"/>
      <c r="AP80" s="20"/>
      <c r="AQ80" s="87"/>
      <c r="AR80" s="87"/>
      <c r="AS80" s="87"/>
      <c r="AT80" s="87"/>
      <c r="AU80" s="87"/>
      <c r="AV80" s="87"/>
      <c r="AW80" s="87"/>
      <c r="AX80" s="87"/>
      <c r="AY80" s="87"/>
      <c r="AZ80" s="87"/>
      <c r="BA80" s="87"/>
      <c r="BB80" s="87"/>
      <c r="BC80" s="87"/>
      <c r="BD80" s="87"/>
      <c r="BE80" s="87"/>
      <c r="BF80" s="87"/>
      <c r="BG80" s="87"/>
      <c r="BH80" s="87"/>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118362</v>
      </c>
      <c r="D6" s="34">
        <f t="shared" si="3"/>
        <v>46</v>
      </c>
      <c r="E6" s="34">
        <f t="shared" si="3"/>
        <v>1</v>
      </c>
      <c r="F6" s="34">
        <f t="shared" si="3"/>
        <v>0</v>
      </c>
      <c r="G6" s="34">
        <f t="shared" si="3"/>
        <v>1</v>
      </c>
      <c r="H6" s="34" t="str">
        <f t="shared" si="3"/>
        <v>埼玉県　越谷・松伏水道企業団</v>
      </c>
      <c r="I6" s="34" t="str">
        <f t="shared" si="3"/>
        <v>法適用</v>
      </c>
      <c r="J6" s="34" t="str">
        <f t="shared" si="3"/>
        <v>水道事業</v>
      </c>
      <c r="K6" s="34" t="str">
        <f t="shared" si="3"/>
        <v>末端給水事業</v>
      </c>
      <c r="L6" s="34" t="str">
        <f t="shared" si="3"/>
        <v>A1</v>
      </c>
      <c r="M6" s="34">
        <f t="shared" si="3"/>
        <v>0</v>
      </c>
      <c r="N6" s="35" t="str">
        <f t="shared" si="3"/>
        <v>-</v>
      </c>
      <c r="O6" s="35">
        <f t="shared" si="3"/>
        <v>76.28</v>
      </c>
      <c r="P6" s="35">
        <f t="shared" si="3"/>
        <v>99.99</v>
      </c>
      <c r="Q6" s="35">
        <f t="shared" si="3"/>
        <v>2754</v>
      </c>
      <c r="R6" s="35" t="str">
        <f t="shared" si="3"/>
        <v>-</v>
      </c>
      <c r="S6" s="35" t="str">
        <f t="shared" si="3"/>
        <v>-</v>
      </c>
      <c r="T6" s="35" t="str">
        <f t="shared" si="3"/>
        <v>-</v>
      </c>
      <c r="U6" s="35">
        <f t="shared" si="3"/>
        <v>369625</v>
      </c>
      <c r="V6" s="35">
        <f t="shared" si="3"/>
        <v>76.44</v>
      </c>
      <c r="W6" s="35">
        <f t="shared" si="3"/>
        <v>4835.49</v>
      </c>
      <c r="X6" s="36">
        <f>IF(X7="",NA(),X7)</f>
        <v>110.72</v>
      </c>
      <c r="Y6" s="36">
        <f t="shared" ref="Y6:AG6" si="4">IF(Y7="",NA(),Y7)</f>
        <v>112.06</v>
      </c>
      <c r="Z6" s="36">
        <f t="shared" si="4"/>
        <v>115.6</v>
      </c>
      <c r="AA6" s="36">
        <f t="shared" si="4"/>
        <v>118.14</v>
      </c>
      <c r="AB6" s="36">
        <f t="shared" si="4"/>
        <v>120.75</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1434.36</v>
      </c>
      <c r="AU6" s="36">
        <f t="shared" ref="AU6:BC6" si="6">IF(AU7="",NA(),AU7)</f>
        <v>1325.76</v>
      </c>
      <c r="AV6" s="36">
        <f t="shared" si="6"/>
        <v>293</v>
      </c>
      <c r="AW6" s="36">
        <f t="shared" si="6"/>
        <v>411.27</v>
      </c>
      <c r="AX6" s="36">
        <f t="shared" si="6"/>
        <v>438.9</v>
      </c>
      <c r="AY6" s="36">
        <f t="shared" si="6"/>
        <v>475.07</v>
      </c>
      <c r="AZ6" s="36">
        <f t="shared" si="6"/>
        <v>473.46</v>
      </c>
      <c r="BA6" s="36">
        <f t="shared" si="6"/>
        <v>240.81</v>
      </c>
      <c r="BB6" s="36">
        <f t="shared" si="6"/>
        <v>241.71</v>
      </c>
      <c r="BC6" s="36">
        <f t="shared" si="6"/>
        <v>249.08</v>
      </c>
      <c r="BD6" s="35" t="str">
        <f>IF(BD7="","",IF(BD7="-","【-】","【"&amp;SUBSTITUTE(TEXT(BD7,"#,##0.00"),"-","△")&amp;"】"))</f>
        <v>【262.87】</v>
      </c>
      <c r="BE6" s="36">
        <f>IF(BE7="",NA(),BE7)</f>
        <v>283.14999999999998</v>
      </c>
      <c r="BF6" s="36">
        <f t="shared" ref="BF6:BN6" si="7">IF(BF7="",NA(),BF7)</f>
        <v>271.97000000000003</v>
      </c>
      <c r="BG6" s="36">
        <f t="shared" si="7"/>
        <v>261.27999999999997</v>
      </c>
      <c r="BH6" s="36">
        <f t="shared" si="7"/>
        <v>241.08</v>
      </c>
      <c r="BI6" s="36">
        <f t="shared" si="7"/>
        <v>223.53</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105.01</v>
      </c>
      <c r="BQ6" s="36">
        <f t="shared" ref="BQ6:BY6" si="8">IF(BQ7="",NA(),BQ7)</f>
        <v>106.93</v>
      </c>
      <c r="BR6" s="36">
        <f t="shared" si="8"/>
        <v>112.13</v>
      </c>
      <c r="BS6" s="36">
        <f t="shared" si="8"/>
        <v>115.12</v>
      </c>
      <c r="BT6" s="36">
        <f t="shared" si="8"/>
        <v>118.07</v>
      </c>
      <c r="BU6" s="36">
        <f t="shared" si="8"/>
        <v>100.42</v>
      </c>
      <c r="BV6" s="36">
        <f t="shared" si="8"/>
        <v>100.77</v>
      </c>
      <c r="BW6" s="36">
        <f t="shared" si="8"/>
        <v>107.74</v>
      </c>
      <c r="BX6" s="36">
        <f t="shared" si="8"/>
        <v>108.81</v>
      </c>
      <c r="BY6" s="36">
        <f t="shared" si="8"/>
        <v>110.87</v>
      </c>
      <c r="BZ6" s="35" t="str">
        <f>IF(BZ7="","",IF(BZ7="-","【-】","【"&amp;SUBSTITUTE(TEXT(BZ7,"#,##0.00"),"-","△")&amp;"】"))</f>
        <v>【105.59】</v>
      </c>
      <c r="CA6" s="36">
        <f>IF(CA7="",NA(),CA7)</f>
        <v>168.15</v>
      </c>
      <c r="CB6" s="36">
        <f t="shared" ref="CB6:CJ6" si="9">IF(CB7="",NA(),CB7)</f>
        <v>164.28</v>
      </c>
      <c r="CC6" s="36">
        <f t="shared" si="9"/>
        <v>155.88</v>
      </c>
      <c r="CD6" s="36">
        <f t="shared" si="9"/>
        <v>151.91999999999999</v>
      </c>
      <c r="CE6" s="36">
        <f t="shared" si="9"/>
        <v>147.51</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69.180000000000007</v>
      </c>
      <c r="CM6" s="36">
        <f t="shared" ref="CM6:CU6" si="10">IF(CM7="",NA(),CM7)</f>
        <v>68.73</v>
      </c>
      <c r="CN6" s="36">
        <f t="shared" si="10"/>
        <v>67.599999999999994</v>
      </c>
      <c r="CO6" s="36">
        <f t="shared" si="10"/>
        <v>67.78</v>
      </c>
      <c r="CP6" s="36">
        <f t="shared" si="10"/>
        <v>67.510000000000005</v>
      </c>
      <c r="CQ6" s="36">
        <f t="shared" si="10"/>
        <v>64.09</v>
      </c>
      <c r="CR6" s="36">
        <f t="shared" si="10"/>
        <v>63.91</v>
      </c>
      <c r="CS6" s="36">
        <f t="shared" si="10"/>
        <v>63.25</v>
      </c>
      <c r="CT6" s="36">
        <f t="shared" si="10"/>
        <v>63.03</v>
      </c>
      <c r="CU6" s="36">
        <f t="shared" si="10"/>
        <v>63.18</v>
      </c>
      <c r="CV6" s="35" t="str">
        <f>IF(CV7="","",IF(CV7="-","【-】","【"&amp;SUBSTITUTE(TEXT(CV7,"#,##0.00"),"-","△")&amp;"】"))</f>
        <v>【59.94】</v>
      </c>
      <c r="CW6" s="36">
        <f>IF(CW7="",NA(),CW7)</f>
        <v>95.76</v>
      </c>
      <c r="CX6" s="36">
        <f t="shared" ref="CX6:DF6" si="11">IF(CX7="",NA(),CX7)</f>
        <v>96.34</v>
      </c>
      <c r="CY6" s="36">
        <f t="shared" si="11"/>
        <v>96.65</v>
      </c>
      <c r="CZ6" s="36">
        <f t="shared" si="11"/>
        <v>96.82</v>
      </c>
      <c r="DA6" s="36">
        <f t="shared" si="11"/>
        <v>97.31</v>
      </c>
      <c r="DB6" s="36">
        <f t="shared" si="11"/>
        <v>91.19</v>
      </c>
      <c r="DC6" s="36">
        <f t="shared" si="11"/>
        <v>91.45</v>
      </c>
      <c r="DD6" s="36">
        <f t="shared" si="11"/>
        <v>91.07</v>
      </c>
      <c r="DE6" s="36">
        <f t="shared" si="11"/>
        <v>91.21</v>
      </c>
      <c r="DF6" s="36">
        <f t="shared" si="11"/>
        <v>91.6</v>
      </c>
      <c r="DG6" s="35" t="str">
        <f>IF(DG7="","",IF(DG7="-","【-】","【"&amp;SUBSTITUTE(TEXT(DG7,"#,##0.00"),"-","△")&amp;"】"))</f>
        <v>【90.22】</v>
      </c>
      <c r="DH6" s="36">
        <f>IF(DH7="",NA(),DH7)</f>
        <v>38.130000000000003</v>
      </c>
      <c r="DI6" s="36">
        <f t="shared" ref="DI6:DQ6" si="12">IF(DI7="",NA(),DI7)</f>
        <v>39.39</v>
      </c>
      <c r="DJ6" s="36">
        <f t="shared" si="12"/>
        <v>40.56</v>
      </c>
      <c r="DK6" s="36">
        <f t="shared" si="12"/>
        <v>42.13</v>
      </c>
      <c r="DL6" s="36">
        <f t="shared" si="12"/>
        <v>43.51</v>
      </c>
      <c r="DM6" s="36">
        <f t="shared" si="12"/>
        <v>44.41</v>
      </c>
      <c r="DN6" s="36">
        <f t="shared" si="12"/>
        <v>45.38</v>
      </c>
      <c r="DO6" s="36">
        <f t="shared" si="12"/>
        <v>47.7</v>
      </c>
      <c r="DP6" s="36">
        <f t="shared" si="12"/>
        <v>48.41</v>
      </c>
      <c r="DQ6" s="36">
        <f t="shared" si="12"/>
        <v>49.1</v>
      </c>
      <c r="DR6" s="35" t="str">
        <f>IF(DR7="","",IF(DR7="-","【-】","【"&amp;SUBSTITUTE(TEXT(DR7,"#,##0.00"),"-","△")&amp;"】"))</f>
        <v>【47.91】</v>
      </c>
      <c r="DS6" s="36">
        <f>IF(DS7="",NA(),DS7)</f>
        <v>2.85</v>
      </c>
      <c r="DT6" s="36">
        <f t="shared" ref="DT6:EB6" si="13">IF(DT7="",NA(),DT7)</f>
        <v>4.2300000000000004</v>
      </c>
      <c r="DU6" s="36">
        <f t="shared" si="13"/>
        <v>4.3899999999999997</v>
      </c>
      <c r="DV6" s="36">
        <f t="shared" si="13"/>
        <v>5.28</v>
      </c>
      <c r="DW6" s="36">
        <f t="shared" si="13"/>
        <v>7.4</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0.62</v>
      </c>
      <c r="EE6" s="36">
        <f t="shared" ref="EE6:EM6" si="14">IF(EE7="",NA(),EE7)</f>
        <v>0.43</v>
      </c>
      <c r="EF6" s="36">
        <f t="shared" si="14"/>
        <v>0.75</v>
      </c>
      <c r="EG6" s="36">
        <f t="shared" si="14"/>
        <v>0.79</v>
      </c>
      <c r="EH6" s="36">
        <f t="shared" si="14"/>
        <v>0.71</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118362</v>
      </c>
      <c r="D7" s="38">
        <v>46</v>
      </c>
      <c r="E7" s="38">
        <v>1</v>
      </c>
      <c r="F7" s="38">
        <v>0</v>
      </c>
      <c r="G7" s="38">
        <v>1</v>
      </c>
      <c r="H7" s="38" t="s">
        <v>105</v>
      </c>
      <c r="I7" s="38" t="s">
        <v>106</v>
      </c>
      <c r="J7" s="38" t="s">
        <v>107</v>
      </c>
      <c r="K7" s="38" t="s">
        <v>108</v>
      </c>
      <c r="L7" s="38" t="s">
        <v>109</v>
      </c>
      <c r="M7" s="38"/>
      <c r="N7" s="39" t="s">
        <v>110</v>
      </c>
      <c r="O7" s="39">
        <v>76.28</v>
      </c>
      <c r="P7" s="39">
        <v>99.99</v>
      </c>
      <c r="Q7" s="39">
        <v>2754</v>
      </c>
      <c r="R7" s="39" t="s">
        <v>110</v>
      </c>
      <c r="S7" s="39" t="s">
        <v>110</v>
      </c>
      <c r="T7" s="39" t="s">
        <v>110</v>
      </c>
      <c r="U7" s="39">
        <v>369625</v>
      </c>
      <c r="V7" s="39">
        <v>76.44</v>
      </c>
      <c r="W7" s="39">
        <v>4835.49</v>
      </c>
      <c r="X7" s="39">
        <v>110.72</v>
      </c>
      <c r="Y7" s="39">
        <v>112.06</v>
      </c>
      <c r="Z7" s="39">
        <v>115.6</v>
      </c>
      <c r="AA7" s="39">
        <v>118.14</v>
      </c>
      <c r="AB7" s="39">
        <v>120.75</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1434.36</v>
      </c>
      <c r="AU7" s="39">
        <v>1325.76</v>
      </c>
      <c r="AV7" s="39">
        <v>293</v>
      </c>
      <c r="AW7" s="39">
        <v>411.27</v>
      </c>
      <c r="AX7" s="39">
        <v>438.9</v>
      </c>
      <c r="AY7" s="39">
        <v>475.07</v>
      </c>
      <c r="AZ7" s="39">
        <v>473.46</v>
      </c>
      <c r="BA7" s="39">
        <v>240.81</v>
      </c>
      <c r="BB7" s="39">
        <v>241.71</v>
      </c>
      <c r="BC7" s="39">
        <v>249.08</v>
      </c>
      <c r="BD7" s="39">
        <v>262.87</v>
      </c>
      <c r="BE7" s="39">
        <v>283.14999999999998</v>
      </c>
      <c r="BF7" s="39">
        <v>271.97000000000003</v>
      </c>
      <c r="BG7" s="39">
        <v>261.27999999999997</v>
      </c>
      <c r="BH7" s="39">
        <v>241.08</v>
      </c>
      <c r="BI7" s="39">
        <v>223.53</v>
      </c>
      <c r="BJ7" s="39">
        <v>296.5</v>
      </c>
      <c r="BK7" s="39">
        <v>285.77</v>
      </c>
      <c r="BL7" s="39">
        <v>283.10000000000002</v>
      </c>
      <c r="BM7" s="39">
        <v>274.14</v>
      </c>
      <c r="BN7" s="39">
        <v>266.66000000000003</v>
      </c>
      <c r="BO7" s="39">
        <v>270.87</v>
      </c>
      <c r="BP7" s="39">
        <v>105.01</v>
      </c>
      <c r="BQ7" s="39">
        <v>106.93</v>
      </c>
      <c r="BR7" s="39">
        <v>112.13</v>
      </c>
      <c r="BS7" s="39">
        <v>115.12</v>
      </c>
      <c r="BT7" s="39">
        <v>118.07</v>
      </c>
      <c r="BU7" s="39">
        <v>100.42</v>
      </c>
      <c r="BV7" s="39">
        <v>100.77</v>
      </c>
      <c r="BW7" s="39">
        <v>107.74</v>
      </c>
      <c r="BX7" s="39">
        <v>108.81</v>
      </c>
      <c r="BY7" s="39">
        <v>110.87</v>
      </c>
      <c r="BZ7" s="39">
        <v>105.59</v>
      </c>
      <c r="CA7" s="39">
        <v>168.15</v>
      </c>
      <c r="CB7" s="39">
        <v>164.28</v>
      </c>
      <c r="CC7" s="39">
        <v>155.88</v>
      </c>
      <c r="CD7" s="39">
        <v>151.91999999999999</v>
      </c>
      <c r="CE7" s="39">
        <v>147.51</v>
      </c>
      <c r="CF7" s="39">
        <v>166.61</v>
      </c>
      <c r="CG7" s="39">
        <v>165.74</v>
      </c>
      <c r="CH7" s="39">
        <v>154.33000000000001</v>
      </c>
      <c r="CI7" s="39">
        <v>152.94999999999999</v>
      </c>
      <c r="CJ7" s="39">
        <v>150.54</v>
      </c>
      <c r="CK7" s="39">
        <v>163.27000000000001</v>
      </c>
      <c r="CL7" s="39">
        <v>69.180000000000007</v>
      </c>
      <c r="CM7" s="39">
        <v>68.73</v>
      </c>
      <c r="CN7" s="39">
        <v>67.599999999999994</v>
      </c>
      <c r="CO7" s="39">
        <v>67.78</v>
      </c>
      <c r="CP7" s="39">
        <v>67.510000000000005</v>
      </c>
      <c r="CQ7" s="39">
        <v>64.09</v>
      </c>
      <c r="CR7" s="39">
        <v>63.91</v>
      </c>
      <c r="CS7" s="39">
        <v>63.25</v>
      </c>
      <c r="CT7" s="39">
        <v>63.03</v>
      </c>
      <c r="CU7" s="39">
        <v>63.18</v>
      </c>
      <c r="CV7" s="39">
        <v>59.94</v>
      </c>
      <c r="CW7" s="39">
        <v>95.76</v>
      </c>
      <c r="CX7" s="39">
        <v>96.34</v>
      </c>
      <c r="CY7" s="39">
        <v>96.65</v>
      </c>
      <c r="CZ7" s="39">
        <v>96.82</v>
      </c>
      <c r="DA7" s="39">
        <v>97.31</v>
      </c>
      <c r="DB7" s="39">
        <v>91.19</v>
      </c>
      <c r="DC7" s="39">
        <v>91.45</v>
      </c>
      <c r="DD7" s="39">
        <v>91.07</v>
      </c>
      <c r="DE7" s="39">
        <v>91.21</v>
      </c>
      <c r="DF7" s="39">
        <v>91.6</v>
      </c>
      <c r="DG7" s="39">
        <v>90.22</v>
      </c>
      <c r="DH7" s="39">
        <v>38.130000000000003</v>
      </c>
      <c r="DI7" s="39">
        <v>39.39</v>
      </c>
      <c r="DJ7" s="39">
        <v>40.56</v>
      </c>
      <c r="DK7" s="39">
        <v>42.13</v>
      </c>
      <c r="DL7" s="39">
        <v>43.51</v>
      </c>
      <c r="DM7" s="39">
        <v>44.41</v>
      </c>
      <c r="DN7" s="39">
        <v>45.38</v>
      </c>
      <c r="DO7" s="39">
        <v>47.7</v>
      </c>
      <c r="DP7" s="39">
        <v>48.41</v>
      </c>
      <c r="DQ7" s="39">
        <v>49.1</v>
      </c>
      <c r="DR7" s="39">
        <v>47.91</v>
      </c>
      <c r="DS7" s="39">
        <v>2.85</v>
      </c>
      <c r="DT7" s="39">
        <v>4.2300000000000004</v>
      </c>
      <c r="DU7" s="39">
        <v>4.3899999999999997</v>
      </c>
      <c r="DV7" s="39">
        <v>5.28</v>
      </c>
      <c r="DW7" s="39">
        <v>7.4</v>
      </c>
      <c r="DX7" s="39">
        <v>12.28</v>
      </c>
      <c r="DY7" s="39">
        <v>13.33</v>
      </c>
      <c r="DZ7" s="39">
        <v>14.54</v>
      </c>
      <c r="EA7" s="39">
        <v>16.16</v>
      </c>
      <c r="EB7" s="39">
        <v>17.420000000000002</v>
      </c>
      <c r="EC7" s="39">
        <v>15</v>
      </c>
      <c r="ED7" s="39">
        <v>0.62</v>
      </c>
      <c r="EE7" s="39">
        <v>0.43</v>
      </c>
      <c r="EF7" s="39">
        <v>0.75</v>
      </c>
      <c r="EG7" s="39">
        <v>0.79</v>
      </c>
      <c r="EH7" s="39">
        <v>0.71</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2018-02-01T05:59:36Z</cp:lastPrinted>
  <dcterms:created xsi:type="dcterms:W3CDTF">2017-12-25T01:25:28Z</dcterms:created>
  <dcterms:modified xsi:type="dcterms:W3CDTF">2018-02-13T01:49:10Z</dcterms:modified>
  <cp:category/>
</cp:coreProperties>
</file>